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art List Report" sheetId="1" r:id="rId3"/>
  </sheets>
  <definedNames/>
  <calcPr/>
</workbook>
</file>

<file path=xl/sharedStrings.xml><?xml version="1.0" encoding="utf-8"?>
<sst xmlns="http://schemas.openxmlformats.org/spreadsheetml/2006/main" count="524" uniqueCount="337">
  <si>
    <t>imp005-arduino.PrjPcb</t>
  </si>
  <si>
    <t>Bill of Materials</t>
  </si>
  <si>
    <t>Electric Imp, Inc</t>
  </si>
  <si>
    <t>5.0</t>
  </si>
  <si>
    <t>7/17/2017</t>
  </si>
  <si>
    <t>5:05:47 PM</t>
  </si>
  <si>
    <t>#</t>
  </si>
  <si>
    <t>Part Number</t>
  </si>
  <si>
    <t>Designator</t>
  </si>
  <si>
    <t>Quantity</t>
  </si>
  <si>
    <t>Description</t>
  </si>
  <si>
    <t>Manufacturer</t>
  </si>
  <si>
    <t>Manufacturer Part Number</t>
  </si>
  <si>
    <t>Manufacturer 2</t>
  </si>
  <si>
    <t>Manufacturer Part Number 2</t>
  </si>
  <si>
    <t>Supplier 1</t>
  </si>
  <si>
    <t>Supplier Part Number 1</t>
  </si>
  <si>
    <t>Supplier Price 1</t>
  </si>
  <si>
    <t>Supplier 2</t>
  </si>
  <si>
    <t>Supplier Part Number 2</t>
  </si>
  <si>
    <t>Supplier Price 2</t>
  </si>
  <si>
    <t>Extended Price</t>
  </si>
  <si>
    <t>CAPC00002</t>
  </si>
  <si>
    <t>C1, C4, C7, C8, C10, C15, C25, C28, C30</t>
  </si>
  <si>
    <t>CAP,X5R,0.1uF,10%,6.3V, 0402,#</t>
  </si>
  <si>
    <t>TDK</t>
  </si>
  <si>
    <t>C1005X5R0J104K</t>
  </si>
  <si>
    <t>Murata</t>
  </si>
  <si>
    <t>GRM155R60J104KA01D</t>
  </si>
  <si>
    <t>Digi-Key</t>
  </si>
  <si>
    <t>445-1266-1-ND</t>
  </si>
  <si>
    <t>0.0066</t>
  </si>
  <si>
    <t>Mouser</t>
  </si>
  <si>
    <t>81-GRM155R60J104KA1D</t>
  </si>
  <si>
    <t>CAPC00037</t>
  </si>
  <si>
    <t>C2, C3, C21, C24, C26</t>
  </si>
  <si>
    <t>CAP,X5R,10uF,10%,16V,0805,#</t>
  </si>
  <si>
    <t>Samsung</t>
  </si>
  <si>
    <t>CL21A106KOQNNNE</t>
  </si>
  <si>
    <t>Taiyo Yuden</t>
  </si>
  <si>
    <t>EMK212BJ106KG-T</t>
  </si>
  <si>
    <t>1276-1096-1-ND</t>
  </si>
  <si>
    <t>0.0385</t>
  </si>
  <si>
    <t>587-1295-1-ND</t>
  </si>
  <si>
    <t>CAPC00043</t>
  </si>
  <si>
    <t>C5, C6</t>
  </si>
  <si>
    <t>CAP,C0G,100pF,5%,50V,0402</t>
  </si>
  <si>
    <t>Yageo</t>
  </si>
  <si>
    <t>CC0402JRNPO9BN101</t>
  </si>
  <si>
    <t>CL05C101JB5NNNC</t>
  </si>
  <si>
    <t>311-1024-1-ND</t>
  </si>
  <si>
    <t>0.0032</t>
  </si>
  <si>
    <t>1276-1025-1-ND</t>
  </si>
  <si>
    <t>CAPC00033</t>
  </si>
  <si>
    <t>C9</t>
  </si>
  <si>
    <t>CAP,X5R,4.7uF,10%,6.3V,0603,#</t>
  </si>
  <si>
    <t>JMK107BJ475KA-T</t>
  </si>
  <si>
    <t>CC0603KRX5R5BB475</t>
  </si>
  <si>
    <t>587-1785-1-ND</t>
  </si>
  <si>
    <t>0.0248</t>
  </si>
  <si>
    <t>311-1521-1-ND</t>
  </si>
  <si>
    <t>CAPC00005</t>
  </si>
  <si>
    <t>C11, C12, C29</t>
  </si>
  <si>
    <t>CAP,X5R,1.0uF,10%,6.3V, 0402,#</t>
  </si>
  <si>
    <t>GRM155R60J105KE19D</t>
  </si>
  <si>
    <t>CL05A105KQ5NNNC</t>
  </si>
  <si>
    <t>490-1320-1-ND</t>
  </si>
  <si>
    <t>0.0087</t>
  </si>
  <si>
    <t>1276-1010-1-ND</t>
  </si>
  <si>
    <t>CAPC00047</t>
  </si>
  <si>
    <t>C13</t>
  </si>
  <si>
    <t>CAP,C0G,470pF,5%,50V,0402</t>
  </si>
  <si>
    <t>C1005C0G1H471J</t>
  </si>
  <si>
    <t>GRM1555C1H471JA01D</t>
  </si>
  <si>
    <t>445-2656-1-ND</t>
  </si>
  <si>
    <t>0.0108</t>
  </si>
  <si>
    <t>490-1297-1-ND</t>
  </si>
  <si>
    <t>CAPC00105</t>
  </si>
  <si>
    <t>C14, C16</t>
  </si>
  <si>
    <t>CAP,C0G,15pF,5%,50V,0402</t>
  </si>
  <si>
    <t>CL05C150JB5NNNC</t>
  </si>
  <si>
    <t/>
  </si>
  <si>
    <t>1276-1179-1-ND</t>
  </si>
  <si>
    <t>CAPC00039</t>
  </si>
  <si>
    <t>C22</t>
  </si>
  <si>
    <t>CAP,X5R,22uF,10%,6.3V,0805,#</t>
  </si>
  <si>
    <t>C2012X5R0J226K/1.25</t>
  </si>
  <si>
    <t>JMK212BJ226MD-T</t>
  </si>
  <si>
    <t>445-7679-1-ND</t>
  </si>
  <si>
    <t>0.225</t>
  </si>
  <si>
    <t>587-1961-1-ND</t>
  </si>
  <si>
    <t>CAPC00085</t>
  </si>
  <si>
    <t>C27</t>
  </si>
  <si>
    <t>CAP,X7R,4700pF,10%,50V,0402</t>
  </si>
  <si>
    <t>CC0402KRX7R9BB472</t>
  </si>
  <si>
    <t>CL05B472KB5NNNC</t>
  </si>
  <si>
    <t>311-1418-1-ND</t>
  </si>
  <si>
    <t>0.0036</t>
  </si>
  <si>
    <t>1276-1125-1-ND</t>
  </si>
  <si>
    <t>LED00012</t>
  </si>
  <si>
    <t>D1</t>
  </si>
  <si>
    <t>LED, Red and Green, 2/2V, 631/571nm, 25/35mcd, SMT</t>
  </si>
  <si>
    <t>Liteon</t>
  </si>
  <si>
    <t>LTST-C195KGJRKT</t>
  </si>
  <si>
    <t>160-1452-1-ND</t>
  </si>
  <si>
    <t>0.1206</t>
  </si>
  <si>
    <t>TVS00007</t>
  </si>
  <si>
    <t>D2</t>
  </si>
  <si>
    <t>TVS Array, USB Flowthough, Powerline Clamp, SOT23-6</t>
  </si>
  <si>
    <t>ST</t>
  </si>
  <si>
    <t>USBLC6-2SC6</t>
  </si>
  <si>
    <t>497-5235-1-ND</t>
  </si>
  <si>
    <t>0.15725</t>
  </si>
  <si>
    <t>LED00058</t>
  </si>
  <si>
    <t>D4</t>
  </si>
  <si>
    <t>LED, RGB, w/ Integrated Driver, 5.0V, SMT</t>
  </si>
  <si>
    <t>Shiji Lighting</t>
  </si>
  <si>
    <t>APA102C</t>
  </si>
  <si>
    <t>Adafruit</t>
  </si>
  <si>
    <t>2343</t>
  </si>
  <si>
    <t>3.6</t>
  </si>
  <si>
    <t>FB00006</t>
  </si>
  <si>
    <t>FB1, FB2</t>
  </si>
  <si>
    <t>FERR BD, 120 Ohm @ 100Mhz, 2A, 50 mOhm, 0603</t>
  </si>
  <si>
    <t>BLM18PG121SN1D</t>
  </si>
  <si>
    <t>490-1037-1-ND</t>
  </si>
  <si>
    <t>0.02884</t>
  </si>
  <si>
    <t>HDR00019</t>
  </si>
  <si>
    <t>AD</t>
  </si>
  <si>
    <t>SKT, 1x6 Pin, 2.54mm Pitch, Gold Flash, Vertical, TH</t>
  </si>
  <si>
    <t>FCI</t>
  </si>
  <si>
    <t>75915-306LF</t>
  </si>
  <si>
    <t>609-3558-ND</t>
  </si>
  <si>
    <t>0.4942</t>
  </si>
  <si>
    <t>HDR00065</t>
  </si>
  <si>
    <t>IOH</t>
  </si>
  <si>
    <t>SKT, 1x10 Pin, 2.54mm Pitch, Gold Flash, Vertical, TH</t>
  </si>
  <si>
    <t>75915-310LF</t>
  </si>
  <si>
    <t>609-3550-ND</t>
  </si>
  <si>
    <t>0.7778</t>
  </si>
  <si>
    <t>HDR00018</t>
  </si>
  <si>
    <t>IOL, POWER</t>
  </si>
  <si>
    <t>SKT, 1x8 Pin, 2.54mm Pitch, Gold Flash, Vertical, TH</t>
  </si>
  <si>
    <t>75915-308LF</t>
  </si>
  <si>
    <t>609-3559-ND</t>
  </si>
  <si>
    <t>0.6394</t>
  </si>
  <si>
    <t>USB00001</t>
  </si>
  <si>
    <t>J1</t>
  </si>
  <si>
    <t>USB Mini-B Connector</t>
  </si>
  <si>
    <t>On Shore</t>
  </si>
  <si>
    <t>USB-M26FTR</t>
  </si>
  <si>
    <t>4UCON</t>
  </si>
  <si>
    <t>20035</t>
  </si>
  <si>
    <t>ED2992TR-ND</t>
  </si>
  <si>
    <t>0.4368</t>
  </si>
  <si>
    <t>CON00042</t>
  </si>
  <si>
    <t>J2</t>
  </si>
  <si>
    <t>Connector, RJ45 with Magnetics, Single Port, 100 BASE-T, R/A</t>
  </si>
  <si>
    <t>Stewart Connector</t>
  </si>
  <si>
    <t>SI-50170-F</t>
  </si>
  <si>
    <t>380-1103-ND</t>
  </si>
  <si>
    <t>2.7434</t>
  </si>
  <si>
    <t>USB00006</t>
  </si>
  <si>
    <t>J3</t>
  </si>
  <si>
    <t>Conn, USB, RCPT, Type A, RT Angle, Vertical, TH</t>
  </si>
  <si>
    <t>Molex</t>
  </si>
  <si>
    <t>0482040001</t>
  </si>
  <si>
    <t>538-48204-0001</t>
  </si>
  <si>
    <t>0.692</t>
  </si>
  <si>
    <t>WM17532-ND</t>
  </si>
  <si>
    <t>MOD00029</t>
  </si>
  <si>
    <t>M1</t>
  </si>
  <si>
    <t>Module, Imp005 with antenna, .05" pitch, 56+6pin, SMD</t>
  </si>
  <si>
    <t>Electric Imp</t>
  </si>
  <si>
    <t>PHOTO00011</t>
  </si>
  <si>
    <t>Q1</t>
  </si>
  <si>
    <t>Phototrans, Clear, Top View, 940nm, 0.4V, 0.6mA, 0603</t>
  </si>
  <si>
    <t>Everlight</t>
  </si>
  <si>
    <t>PT19-21C/L41/TR8</t>
  </si>
  <si>
    <t>1080-1384-1-ND</t>
  </si>
  <si>
    <t>0.07101</t>
  </si>
  <si>
    <t>PFET00004</t>
  </si>
  <si>
    <t>Q3</t>
  </si>
  <si>
    <t>PFET, 30V, 3.8A, 20Vgs, SOT23</t>
  </si>
  <si>
    <t>Diodes Inc</t>
  </si>
  <si>
    <t>DMP3098L-7</t>
  </si>
  <si>
    <t>Digi-key</t>
  </si>
  <si>
    <t>DMP3098LDITR-ND</t>
  </si>
  <si>
    <t>0.111</t>
  </si>
  <si>
    <t>RES00057</t>
  </si>
  <si>
    <t>R1, R2, R12</t>
  </si>
  <si>
    <t>RES,33 Ohm,1%,0.063W,0402</t>
  </si>
  <si>
    <t>Rohm</t>
  </si>
  <si>
    <t>MCR01MRTF33R0</t>
  </si>
  <si>
    <t>RC0402FR-0733RL</t>
  </si>
  <si>
    <t xml:space="preserve">RHM33.0CDTR-ND </t>
  </si>
  <si>
    <t>0.00132</t>
  </si>
  <si>
    <t xml:space="preserve">311-33.0LRTR-ND </t>
  </si>
  <si>
    <t>RES00001</t>
  </si>
  <si>
    <t>R3, R13, R40</t>
  </si>
  <si>
    <t>RES,100K,5%,0.063W,0402,#</t>
  </si>
  <si>
    <t>RC1005J104CS</t>
  </si>
  <si>
    <t>ROHM</t>
  </si>
  <si>
    <t>MCR01MRTJ104</t>
  </si>
  <si>
    <t>1276-4424-1-ND</t>
  </si>
  <si>
    <t>0.0023</t>
  </si>
  <si>
    <t>HM100KCECT-ND</t>
  </si>
  <si>
    <t>RES00019</t>
  </si>
  <si>
    <t>R5, R7</t>
  </si>
  <si>
    <t>RES,0 Ohm,0.063W,0402</t>
  </si>
  <si>
    <t>RC0402JR-070RL</t>
  </si>
  <si>
    <t>MCR01MRTJ000</t>
  </si>
  <si>
    <t>311-0.0JRCT-ND</t>
  </si>
  <si>
    <t>0.00237</t>
  </si>
  <si>
    <t>RHM0.0CECT-ND</t>
  </si>
  <si>
    <t>RES00024</t>
  </si>
  <si>
    <t>R6, R30</t>
  </si>
  <si>
    <t>RES,100 Ohm,1%,0.063W,0402,#</t>
  </si>
  <si>
    <t>RC0402FR-07100RL</t>
  </si>
  <si>
    <t>MCR01MRTF1000</t>
  </si>
  <si>
    <t>311-100LRCT-ND</t>
  </si>
  <si>
    <t>0.0027</t>
  </si>
  <si>
    <t>RHM100CDCT-ND</t>
  </si>
  <si>
    <t>RES00104</t>
  </si>
  <si>
    <t>R8, R9, R10, R11</t>
  </si>
  <si>
    <t>RES,49.9 Ohm,1%,0.063W,0402</t>
  </si>
  <si>
    <t>RC0402FR-0749R9L</t>
  </si>
  <si>
    <t>RC1005F49R9CS</t>
  </si>
  <si>
    <t>311-49.9LRCT-ND</t>
  </si>
  <si>
    <t>0.00242</t>
  </si>
  <si>
    <t>1276-3469-1-ND</t>
  </si>
  <si>
    <t>RES00100</t>
  </si>
  <si>
    <t>R14</t>
  </si>
  <si>
    <t>RES,1.5K Ohm,1%,0.063W,0402</t>
  </si>
  <si>
    <t>MCR01MRTF1501</t>
  </si>
  <si>
    <t>RHM1.50KCDCT-ND</t>
  </si>
  <si>
    <t>0.00233</t>
  </si>
  <si>
    <t>RES00011</t>
  </si>
  <si>
    <t>R15, R16, R24, R25</t>
  </si>
  <si>
    <t>RES,220 Ohm,5%,0.063W,0402</t>
  </si>
  <si>
    <t>RC0402JR-07220RL</t>
  </si>
  <si>
    <t>Panasonic</t>
  </si>
  <si>
    <t>ERJ-2GEJ221X</t>
  </si>
  <si>
    <t>311-220JRCT-ND</t>
  </si>
  <si>
    <t>P220JCT-ND</t>
  </si>
  <si>
    <t>RES00103</t>
  </si>
  <si>
    <t>R17</t>
  </si>
  <si>
    <t>RES,12.1K Ohm,1%,0.063W,0402</t>
  </si>
  <si>
    <t>RC1005F1212CS</t>
  </si>
  <si>
    <t>MCR01MRTF1212</t>
  </si>
  <si>
    <t>1276-3435-1-ND</t>
  </si>
  <si>
    <t>RHM12.1KCDCT-ND</t>
  </si>
  <si>
    <t>RES00006</t>
  </si>
  <si>
    <t>R18, R26</t>
  </si>
  <si>
    <t>RES,10K,5%,0.063W,0402,#</t>
  </si>
  <si>
    <t>Stackpole</t>
  </si>
  <si>
    <t>RMCF0402JT10K0</t>
  </si>
  <si>
    <t>MCR01MRTJ103</t>
  </si>
  <si>
    <t>RMCF0402JT10K0CT-ND</t>
  </si>
  <si>
    <t>0.00256</t>
  </si>
  <si>
    <t>RHM10KCECT-ND</t>
  </si>
  <si>
    <t>RES00005</t>
  </si>
  <si>
    <t>R23, R27</t>
  </si>
  <si>
    <t>RES,4.7K,5%,0.063W,0402,#</t>
  </si>
  <si>
    <t>RC0402JR-074K7L</t>
  </si>
  <si>
    <t>MCR01MRTJ472</t>
  </si>
  <si>
    <t>311-4.7KJRCT-ND</t>
  </si>
  <si>
    <t>RHM4.7KCECT-ND</t>
  </si>
  <si>
    <t>RES00003</t>
  </si>
  <si>
    <t>R32</t>
  </si>
  <si>
    <t>RES,1K,5%,0.063W,0402,#</t>
  </si>
  <si>
    <t>RC0402JR-071KL</t>
  </si>
  <si>
    <t>MCR01MZPJ102</t>
  </si>
  <si>
    <t>311-1.0KJRCT-ND</t>
  </si>
  <si>
    <t>RHM1.0KJCT-ND</t>
  </si>
  <si>
    <t>BTN00002</t>
  </si>
  <si>
    <t>S1</t>
  </si>
  <si>
    <t>SPST- NO Momentary Button, 160g Force</t>
  </si>
  <si>
    <t>EVQ-P2202M</t>
  </si>
  <si>
    <t>P12298SCT-ND</t>
  </si>
  <si>
    <t>0.45619</t>
  </si>
  <si>
    <t>IC00146</t>
  </si>
  <si>
    <t>U1</t>
  </si>
  <si>
    <t>IC, USB Load Switch, Active-High Enable, 70mΩ RDS_on, 3.7A Limit, UDFN2020</t>
  </si>
  <si>
    <t>Diodes Inc.</t>
  </si>
  <si>
    <t>AP2511SN-7</t>
  </si>
  <si>
    <t>AP2511SN-7DICT-ND</t>
  </si>
  <si>
    <t>0.16188</t>
  </si>
  <si>
    <t>IC00208</t>
  </si>
  <si>
    <t>U2</t>
  </si>
  <si>
    <t>IC, Sensor, Temp+Humidity, ST HTS221, +/-4.5% RH</t>
  </si>
  <si>
    <t>ST Micro</t>
  </si>
  <si>
    <t>HTS221TR</t>
  </si>
  <si>
    <t>497-15382-1-ND</t>
  </si>
  <si>
    <t>1.7136</t>
  </si>
  <si>
    <t>IC00178</t>
  </si>
  <si>
    <t>U3</t>
  </si>
  <si>
    <t>IC, TXRX PHY, RMII, 10/100, 24WVQFN</t>
  </si>
  <si>
    <t>Microchip</t>
  </si>
  <si>
    <t>LAN8720A-CP-TR</t>
  </si>
  <si>
    <t>LAN8720A-CP-CT-ND</t>
  </si>
  <si>
    <t>0.76</t>
  </si>
  <si>
    <t>IC00116</t>
  </si>
  <si>
    <t>U4, U5</t>
  </si>
  <si>
    <t>IC, Logic, 2-Input AND, Level Translating, SOT-353</t>
  </si>
  <si>
    <t>74AHCT1G08SE-7</t>
  </si>
  <si>
    <t>NXP</t>
  </si>
  <si>
    <t>74AHCT1G08GW,125</t>
  </si>
  <si>
    <t>74AHCT1G08SE-7DICT-ND</t>
  </si>
  <si>
    <t>0.04886</t>
  </si>
  <si>
    <t>568-4463-1-ND</t>
  </si>
  <si>
    <t>IC00159</t>
  </si>
  <si>
    <t>U6</t>
  </si>
  <si>
    <t>IC, LDO, Fixed 3.3V, 1A, 6VIN Max, Ceramic Stable, SOT-223</t>
  </si>
  <si>
    <t>AP2114H-3.3TRG1</t>
  </si>
  <si>
    <t>AP2114H-3.3TRG1DICT-ND</t>
  </si>
  <si>
    <t>0.1305</t>
  </si>
  <si>
    <t>IC00224</t>
  </si>
  <si>
    <t>U7</t>
  </si>
  <si>
    <t>IC, 8-Channel SAR ADC, 12-bits, SPI, 2.7V-5.5V, 16 SOIC</t>
  </si>
  <si>
    <t>MCP3208-BI/SL</t>
  </si>
  <si>
    <t>3.29</t>
  </si>
  <si>
    <t>IC00219</t>
  </si>
  <si>
    <t>U8</t>
  </si>
  <si>
    <t>IC, Accelerometer, 3-Axis, 12-bit, LGA12</t>
  </si>
  <si>
    <t>LIS2DH12TR</t>
  </si>
  <si>
    <t>497-14851-1-ND</t>
  </si>
  <si>
    <t>1.11</t>
  </si>
  <si>
    <t>XTAL00025</t>
  </si>
  <si>
    <t>Y1</t>
  </si>
  <si>
    <t>XTAL, 25.000MHz, 50ppm, 18pF, 120 Ohm, 3225</t>
  </si>
  <si>
    <t>Abracon</t>
  </si>
  <si>
    <t>ABM8-25.000MHZ-B2-T</t>
  </si>
  <si>
    <t>535-9140-1-ND</t>
  </si>
  <si>
    <t>0.3762</t>
  </si>
  <si>
    <t xml:space="preserve">Total Price 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</si>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</sst>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C09]dd\-mmm\-yy"/>
    <numFmt numFmtId="165" formatCode="[$-409]h:mm:ss\ AM/PM"/>
    <numFmt numFmtId="166" formatCode="&quot;$&quot;#,##0.00000"/>
  </numFmts>
  <fonts count="13">
    <font>
      <sz val="10.0"/>
      <color rgb="FF000000"/>
      <name val="Arial"/>
    </font>
    <font>
      <sz val="14.0"/>
      <name val="Arial"/>
    </font>
    <font/>
    <font>
      <sz val="10.0"/>
      <name val="Arial"/>
    </font>
    <font>
      <sz val="16.0"/>
      <name val="Arial"/>
    </font>
    <font>
      <b/>
      <sz val="10.0"/>
      <name val="Arial"/>
    </font>
    <font>
      <sz val="9.0"/>
      <name val="Arial"/>
    </font>
    <font>
      <b/>
      <sz val="8.0"/>
      <name val="Arial"/>
    </font>
    <font>
      <sz val="8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9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/>
    </xf>
    <xf borderId="1" fillId="0" fontId="1" numFmtId="0" xfId="0" applyBorder="1" applyFont="1"/>
    <xf borderId="2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0" fillId="0" fontId="3" numFmtId="0" xfId="0" applyFont="1"/>
    <xf borderId="4" fillId="0" fontId="1" numFmtId="0" xfId="0" applyBorder="1" applyFont="1"/>
    <xf borderId="5" fillId="0" fontId="3" numFmtId="0" xfId="0" applyBorder="1" applyFont="1"/>
    <xf borderId="0" fillId="0" fontId="4" numFmtId="0" xfId="0" applyFont="1"/>
    <xf borderId="0" fillId="0" fontId="1" numFmtId="0" xfId="0" applyFont="1"/>
    <xf borderId="0" fillId="0" fontId="5" numFmtId="0" xfId="0" applyFont="1"/>
    <xf borderId="4" fillId="0" fontId="3" numFmtId="0" xfId="0" applyBorder="1" applyFont="1"/>
    <xf borderId="0" fillId="0" fontId="3" numFmtId="164" xfId="0" applyFont="1" applyNumberFormat="1"/>
    <xf borderId="0" fillId="0" fontId="3" numFmtId="165" xfId="0" applyFont="1" applyNumberFormat="1"/>
    <xf borderId="0" fillId="0" fontId="6" numFmtId="0" xfId="0" applyFont="1"/>
    <xf borderId="6" fillId="0" fontId="7" numFmtId="0" xfId="0" applyAlignment="1" applyBorder="1" applyFont="1">
      <alignment horizontal="left"/>
    </xf>
    <xf borderId="7" fillId="0" fontId="7" numFmtId="0" xfId="0" applyAlignment="1" applyBorder="1" applyFont="1">
      <alignment horizontal="left"/>
    </xf>
    <xf borderId="8" fillId="0" fontId="7" numFmtId="0" xfId="0" applyBorder="1" applyFont="1"/>
    <xf borderId="7" fillId="0" fontId="7" numFmtId="0" xfId="0" applyBorder="1" applyFont="1"/>
    <xf borderId="9" fillId="0" fontId="7" numFmtId="0" xfId="0" applyBorder="1" applyFont="1"/>
    <xf borderId="0" fillId="0" fontId="7" numFmtId="0" xfId="0" applyFont="1"/>
    <xf borderId="10" fillId="0" fontId="8" numFmtId="0" xfId="0" applyAlignment="1" applyBorder="1" applyFont="1">
      <alignment wrapText="1"/>
    </xf>
    <xf borderId="11" fillId="0" fontId="8" numFmtId="0" xfId="0" applyAlignment="1" applyBorder="1" applyFont="1">
      <alignment wrapText="1"/>
    </xf>
    <xf borderId="12" fillId="0" fontId="8" numFmtId="0" xfId="0" applyAlignment="1" applyBorder="1" applyFont="1">
      <alignment wrapText="1"/>
    </xf>
    <xf borderId="12" fillId="0" fontId="8" numFmtId="0" xfId="0" applyAlignment="1" applyBorder="1" applyFont="1">
      <alignment horizontal="center" wrapText="1"/>
    </xf>
    <xf borderId="12" fillId="0" fontId="3" numFmtId="0" xfId="0" applyBorder="1" applyFont="1"/>
    <xf borderId="12" fillId="0" fontId="9" numFmtId="0" xfId="0" applyBorder="1" applyFont="1"/>
    <xf borderId="12" fillId="0" fontId="3" numFmtId="166" xfId="0" applyBorder="1" applyFont="1" applyNumberFormat="1"/>
    <xf borderId="13" fillId="0" fontId="10" numFmtId="0" xfId="0" applyBorder="1" applyFont="1"/>
    <xf borderId="13" fillId="0" fontId="3" numFmtId="166" xfId="0" applyBorder="1" applyFont="1" applyNumberFormat="1"/>
    <xf borderId="14" fillId="0" fontId="3" numFmtId="0" xfId="0" applyBorder="1" applyFont="1"/>
    <xf borderId="15" fillId="0" fontId="8" numFmtId="0" xfId="0" applyAlignment="1" applyBorder="1" applyFont="1">
      <alignment wrapText="1"/>
    </xf>
    <xf borderId="16" fillId="0" fontId="8" numFmtId="0" xfId="0" applyAlignment="1" applyBorder="1" applyFont="1">
      <alignment wrapText="1"/>
    </xf>
    <xf borderId="17" fillId="0" fontId="8" numFmtId="0" xfId="0" applyAlignment="1" applyBorder="1" applyFont="1">
      <alignment wrapText="1"/>
    </xf>
    <xf borderId="17" fillId="0" fontId="8" numFmtId="0" xfId="0" applyAlignment="1" applyBorder="1" applyFont="1">
      <alignment horizontal="center" wrapText="1"/>
    </xf>
    <xf borderId="17" fillId="0" fontId="3" numFmtId="0" xfId="0" applyBorder="1" applyFont="1"/>
    <xf borderId="17" fillId="0" fontId="11" numFmtId="0" xfId="0" applyBorder="1" applyFont="1"/>
    <xf borderId="17" fillId="0" fontId="3" numFmtId="166" xfId="0" applyBorder="1" applyFont="1" applyNumberFormat="1"/>
    <xf borderId="18" fillId="0" fontId="12" numFmtId="0" xfId="0" applyBorder="1" applyFont="1"/>
    <xf borderId="18" fillId="0" fontId="3" numFmtId="166" xfId="0" applyBorder="1" applyFont="1" applyNumberFormat="1"/>
    <xf borderId="0" fillId="0" fontId="8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5.43"/>
    <col customWidth="1" min="2" max="2" width="12.0"/>
    <col customWidth="1" min="3" max="3" width="15.71"/>
    <col customWidth="1" min="4" max="4" width="9.0"/>
    <col customWidth="1" min="5" max="5" width="39.57"/>
    <col customWidth="1" min="6" max="6" width="18.29"/>
    <col customWidth="1" min="7" max="7" width="23.43"/>
    <col customWidth="1" min="8" max="8" width="16.29"/>
    <col customWidth="1" min="9" max="9" width="24.71"/>
    <col customWidth="1" min="10" max="10" width="13.29"/>
    <col customWidth="1" min="11" max="11" width="20.29"/>
    <col customWidth="1" min="12" max="12" width="9.29"/>
    <col customWidth="1" min="13" max="13" width="13.29"/>
    <col customWidth="1" min="14" max="14" width="19.14"/>
    <col customWidth="1" min="15" max="15" width="11.14"/>
    <col customWidth="1" min="16" max="16" width="20.0"/>
    <col customWidth="1" min="17" max="17" width="13.86"/>
    <col customWidth="1" min="18" max="26" width="11.43"/>
  </cols>
  <sheetData>
    <row r="1" ht="17.2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</row>
    <row r="2" ht="17.25" customHeight="1">
      <c r="A2" s="6" t="s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7"/>
      <c r="Q2" s="5"/>
      <c r="R2" s="5"/>
      <c r="S2" s="5"/>
      <c r="T2" s="5"/>
      <c r="U2" s="5"/>
      <c r="V2" s="5"/>
      <c r="W2" s="5"/>
      <c r="X2" s="5"/>
      <c r="Y2" s="5"/>
      <c r="Z2" s="5"/>
    </row>
    <row r="3" ht="17.25" customHeight="1">
      <c r="A3" s="6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6" t="s">
        <v>3</v>
      </c>
      <c r="F4" s="8"/>
      <c r="G4" s="5"/>
      <c r="H4" s="5"/>
      <c r="I4" s="5"/>
      <c r="J4" s="5"/>
      <c r="K4" s="5"/>
      <c r="L4" s="5"/>
      <c r="M4" s="5"/>
      <c r="N4" s="5"/>
      <c r="O4" s="5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7.25" customHeight="1">
      <c r="A5" s="6" t="s">
        <v>4</v>
      </c>
      <c r="B5" s="9"/>
      <c r="C5" s="5"/>
      <c r="D5" s="9" t="s">
        <v>5</v>
      </c>
      <c r="E5" s="5"/>
      <c r="F5" s="5"/>
      <c r="G5" s="5"/>
      <c r="H5" s="5"/>
      <c r="I5" s="5"/>
      <c r="J5" s="10"/>
      <c r="K5" s="5"/>
      <c r="L5" s="5"/>
      <c r="M5" s="5"/>
      <c r="N5" s="5"/>
      <c r="O5" s="5"/>
      <c r="P5" s="7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1"/>
      <c r="B6" s="5"/>
      <c r="C6" s="5"/>
      <c r="D6" s="12"/>
      <c r="E6" s="13"/>
      <c r="F6" s="13"/>
      <c r="G6" s="14"/>
      <c r="H6" s="14"/>
      <c r="I6" s="14"/>
      <c r="J6" s="5"/>
      <c r="K6" s="5"/>
      <c r="L6" s="5"/>
      <c r="M6" s="5"/>
      <c r="N6" s="5"/>
      <c r="O6" s="5"/>
      <c r="P6" s="7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15" t="s">
        <v>6</v>
      </c>
      <c r="B7" s="16" t="s">
        <v>7</v>
      </c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7" t="s">
        <v>13</v>
      </c>
      <c r="I7" s="17" t="s">
        <v>14</v>
      </c>
      <c r="J7" s="17" t="s">
        <v>15</v>
      </c>
      <c r="K7" s="17" t="s">
        <v>16</v>
      </c>
      <c r="L7" s="17" t="s">
        <v>17</v>
      </c>
      <c r="M7" s="17" t="s">
        <v>18</v>
      </c>
      <c r="N7" s="18" t="s">
        <v>19</v>
      </c>
      <c r="O7" s="17" t="s">
        <v>20</v>
      </c>
      <c r="P7" s="19" t="s">
        <v>21</v>
      </c>
      <c r="Q7" s="20"/>
      <c r="R7" s="10"/>
      <c r="S7" s="10"/>
      <c r="T7" s="10"/>
      <c r="U7" s="10"/>
      <c r="V7" s="10"/>
      <c r="W7" s="10"/>
      <c r="X7" s="10"/>
      <c r="Y7" s="10"/>
      <c r="Z7" s="10"/>
    </row>
    <row r="8" ht="13.5" customHeight="1">
      <c r="A8" s="21">
        <f t="shared" ref="A8:A49" si="1">ROW(A8)-ROW($A$7)</f>
        <v>1</v>
      </c>
      <c r="B8" s="22" t="s">
        <v>22</v>
      </c>
      <c r="C8" s="23" t="s">
        <v>23</v>
      </c>
      <c r="D8" s="24">
        <v>9.0</v>
      </c>
      <c r="E8" s="25" t="s">
        <v>24</v>
      </c>
      <c r="F8" s="25" t="s">
        <v>25</v>
      </c>
      <c r="G8" s="25" t="s">
        <v>26</v>
      </c>
      <c r="H8" s="26" t="s">
        <v>27</v>
      </c>
      <c r="I8" s="26" t="s">
        <v>28</v>
      </c>
      <c r="J8" s="25" t="s">
        <v>29</v>
      </c>
      <c r="K8" s="26" t="s">
        <v>30</v>
      </c>
      <c r="L8" s="27" t="s">
        <v>31</v>
      </c>
      <c r="M8" s="25" t="s">
        <v>32</v>
      </c>
      <c r="N8" s="28" t="s">
        <v>33</v>
      </c>
      <c r="O8" s="29">
        <v>0.007</v>
      </c>
      <c r="P8" s="30">
        <f t="shared" ref="P8:P49" si="2">D8*L8</f>
        <v>0.0594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ht="13.5" customHeight="1">
      <c r="A9" s="31">
        <f t="shared" si="1"/>
        <v>2</v>
      </c>
      <c r="B9" s="32" t="s">
        <v>34</v>
      </c>
      <c r="C9" s="33" t="s">
        <v>35</v>
      </c>
      <c r="D9" s="34">
        <v>5.0</v>
      </c>
      <c r="E9" s="35" t="s">
        <v>36</v>
      </c>
      <c r="F9" s="35" t="s">
        <v>37</v>
      </c>
      <c r="G9" s="35" t="s">
        <v>38</v>
      </c>
      <c r="H9" s="36" t="s">
        <v>39</v>
      </c>
      <c r="I9" s="36" t="s">
        <v>40</v>
      </c>
      <c r="J9" s="35" t="s">
        <v>29</v>
      </c>
      <c r="K9" s="36" t="s">
        <v>41</v>
      </c>
      <c r="L9" s="37" t="s">
        <v>42</v>
      </c>
      <c r="M9" s="35" t="s">
        <v>29</v>
      </c>
      <c r="N9" s="38" t="s">
        <v>43</v>
      </c>
      <c r="O9" s="39">
        <v>0.0536</v>
      </c>
      <c r="P9" s="30">
        <f t="shared" si="2"/>
        <v>0.1925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ht="13.5" customHeight="1">
      <c r="A10" s="21">
        <f t="shared" si="1"/>
        <v>3</v>
      </c>
      <c r="B10" s="22" t="s">
        <v>44</v>
      </c>
      <c r="C10" s="23" t="s">
        <v>45</v>
      </c>
      <c r="D10" s="24">
        <v>2.0</v>
      </c>
      <c r="E10" s="25" t="s">
        <v>46</v>
      </c>
      <c r="F10" s="25" t="s">
        <v>47</v>
      </c>
      <c r="G10" s="25" t="s">
        <v>48</v>
      </c>
      <c r="H10" s="26" t="s">
        <v>37</v>
      </c>
      <c r="I10" s="26" t="s">
        <v>49</v>
      </c>
      <c r="J10" s="25" t="s">
        <v>29</v>
      </c>
      <c r="K10" s="26" t="s">
        <v>50</v>
      </c>
      <c r="L10" s="27" t="s">
        <v>51</v>
      </c>
      <c r="M10" s="25" t="s">
        <v>29</v>
      </c>
      <c r="N10" s="28" t="s">
        <v>52</v>
      </c>
      <c r="O10" s="29">
        <v>0.0032</v>
      </c>
      <c r="P10" s="30">
        <f t="shared" si="2"/>
        <v>0.0064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31">
        <f t="shared" si="1"/>
        <v>4</v>
      </c>
      <c r="B11" s="32" t="s">
        <v>53</v>
      </c>
      <c r="C11" s="33" t="s">
        <v>54</v>
      </c>
      <c r="D11" s="34">
        <v>1.0</v>
      </c>
      <c r="E11" s="35" t="s">
        <v>55</v>
      </c>
      <c r="F11" s="35" t="s">
        <v>39</v>
      </c>
      <c r="G11" s="35" t="s">
        <v>56</v>
      </c>
      <c r="H11" s="36" t="s">
        <v>47</v>
      </c>
      <c r="I11" s="36" t="s">
        <v>57</v>
      </c>
      <c r="J11" s="35" t="s">
        <v>29</v>
      </c>
      <c r="K11" s="36" t="s">
        <v>58</v>
      </c>
      <c r="L11" s="37" t="s">
        <v>59</v>
      </c>
      <c r="M11" s="35" t="s">
        <v>29</v>
      </c>
      <c r="N11" s="38" t="s">
        <v>60</v>
      </c>
      <c r="O11" s="39">
        <v>0.029</v>
      </c>
      <c r="P11" s="30">
        <f t="shared" si="2"/>
        <v>0.0248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21">
        <f t="shared" si="1"/>
        <v>5</v>
      </c>
      <c r="B12" s="22" t="s">
        <v>61</v>
      </c>
      <c r="C12" s="23" t="s">
        <v>62</v>
      </c>
      <c r="D12" s="24">
        <v>3.0</v>
      </c>
      <c r="E12" s="25" t="s">
        <v>63</v>
      </c>
      <c r="F12" s="25" t="s">
        <v>27</v>
      </c>
      <c r="G12" s="25" t="s">
        <v>64</v>
      </c>
      <c r="H12" s="26" t="s">
        <v>37</v>
      </c>
      <c r="I12" s="26" t="s">
        <v>65</v>
      </c>
      <c r="J12" s="25" t="s">
        <v>29</v>
      </c>
      <c r="K12" s="26" t="s">
        <v>66</v>
      </c>
      <c r="L12" s="27" t="s">
        <v>67</v>
      </c>
      <c r="M12" s="25" t="s">
        <v>29</v>
      </c>
      <c r="N12" s="28" t="s">
        <v>68</v>
      </c>
      <c r="O12" s="29">
        <v>0.009</v>
      </c>
      <c r="P12" s="30">
        <f t="shared" si="2"/>
        <v>0.0261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31">
        <f t="shared" si="1"/>
        <v>6</v>
      </c>
      <c r="B13" s="32" t="s">
        <v>69</v>
      </c>
      <c r="C13" s="33" t="s">
        <v>70</v>
      </c>
      <c r="D13" s="34">
        <v>1.0</v>
      </c>
      <c r="E13" s="35" t="s">
        <v>71</v>
      </c>
      <c r="F13" s="35" t="s">
        <v>25</v>
      </c>
      <c r="G13" s="35" t="s">
        <v>72</v>
      </c>
      <c r="H13" s="36" t="s">
        <v>27</v>
      </c>
      <c r="I13" s="36" t="s">
        <v>73</v>
      </c>
      <c r="J13" s="35" t="s">
        <v>29</v>
      </c>
      <c r="K13" s="36" t="s">
        <v>74</v>
      </c>
      <c r="L13" s="37" t="s">
        <v>75</v>
      </c>
      <c r="M13" s="35" t="s">
        <v>29</v>
      </c>
      <c r="N13" s="38" t="s">
        <v>76</v>
      </c>
      <c r="O13" s="39">
        <v>0.0177</v>
      </c>
      <c r="P13" s="30">
        <f t="shared" si="2"/>
        <v>0.0108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21">
        <f t="shared" si="1"/>
        <v>7</v>
      </c>
      <c r="B14" s="22" t="s">
        <v>77</v>
      </c>
      <c r="C14" s="23" t="s">
        <v>78</v>
      </c>
      <c r="D14" s="24">
        <v>2.0</v>
      </c>
      <c r="E14" s="25" t="s">
        <v>79</v>
      </c>
      <c r="F14" s="25" t="s">
        <v>37</v>
      </c>
      <c r="G14" s="25" t="s">
        <v>80</v>
      </c>
      <c r="H14" s="26" t="s">
        <v>81</v>
      </c>
      <c r="I14" s="26" t="s">
        <v>81</v>
      </c>
      <c r="J14" s="25" t="s">
        <v>29</v>
      </c>
      <c r="K14" s="26" t="s">
        <v>82</v>
      </c>
      <c r="L14" s="27" t="s">
        <v>51</v>
      </c>
      <c r="M14" s="25" t="s">
        <v>81</v>
      </c>
      <c r="N14" s="28" t="s">
        <v>81</v>
      </c>
      <c r="O14" s="29"/>
      <c r="P14" s="30">
        <f t="shared" si="2"/>
        <v>0.0064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31">
        <f t="shared" si="1"/>
        <v>8</v>
      </c>
      <c r="B15" s="32" t="s">
        <v>83</v>
      </c>
      <c r="C15" s="33" t="s">
        <v>84</v>
      </c>
      <c r="D15" s="34">
        <v>1.0</v>
      </c>
      <c r="E15" s="35" t="s">
        <v>85</v>
      </c>
      <c r="F15" s="35" t="s">
        <v>25</v>
      </c>
      <c r="G15" s="35" t="s">
        <v>86</v>
      </c>
      <c r="H15" s="36" t="s">
        <v>39</v>
      </c>
      <c r="I15" s="36" t="s">
        <v>87</v>
      </c>
      <c r="J15" s="35" t="s">
        <v>29</v>
      </c>
      <c r="K15" s="36" t="s">
        <v>88</v>
      </c>
      <c r="L15" s="37" t="s">
        <v>89</v>
      </c>
      <c r="M15" s="35" t="s">
        <v>29</v>
      </c>
      <c r="N15" s="38" t="s">
        <v>90</v>
      </c>
      <c r="O15" s="39">
        <v>0.0773</v>
      </c>
      <c r="P15" s="30">
        <f t="shared" si="2"/>
        <v>0.225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21">
        <f t="shared" si="1"/>
        <v>9</v>
      </c>
      <c r="B16" s="22" t="s">
        <v>91</v>
      </c>
      <c r="C16" s="23" t="s">
        <v>92</v>
      </c>
      <c r="D16" s="24">
        <v>1.0</v>
      </c>
      <c r="E16" s="25" t="s">
        <v>93</v>
      </c>
      <c r="F16" s="25" t="s">
        <v>47</v>
      </c>
      <c r="G16" s="25" t="s">
        <v>94</v>
      </c>
      <c r="H16" s="26" t="s">
        <v>37</v>
      </c>
      <c r="I16" s="26" t="s">
        <v>95</v>
      </c>
      <c r="J16" s="25" t="s">
        <v>29</v>
      </c>
      <c r="K16" s="26" t="s">
        <v>96</v>
      </c>
      <c r="L16" s="27" t="s">
        <v>97</v>
      </c>
      <c r="M16" s="25" t="s">
        <v>29</v>
      </c>
      <c r="N16" s="28" t="s">
        <v>98</v>
      </c>
      <c r="O16" s="29">
        <v>0.0036</v>
      </c>
      <c r="P16" s="30">
        <f t="shared" si="2"/>
        <v>0.0036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31">
        <f t="shared" si="1"/>
        <v>10</v>
      </c>
      <c r="B17" s="32" t="s">
        <v>99</v>
      </c>
      <c r="C17" s="33" t="s">
        <v>100</v>
      </c>
      <c r="D17" s="34">
        <v>1.0</v>
      </c>
      <c r="E17" s="35" t="s">
        <v>101</v>
      </c>
      <c r="F17" s="35" t="s">
        <v>102</v>
      </c>
      <c r="G17" s="35" t="s">
        <v>103</v>
      </c>
      <c r="H17" s="36" t="s">
        <v>81</v>
      </c>
      <c r="I17" s="36" t="s">
        <v>81</v>
      </c>
      <c r="J17" s="35" t="s">
        <v>29</v>
      </c>
      <c r="K17" s="36" t="s">
        <v>104</v>
      </c>
      <c r="L17" s="37" t="s">
        <v>105</v>
      </c>
      <c r="M17" s="35" t="s">
        <v>81</v>
      </c>
      <c r="N17" s="38" t="s">
        <v>81</v>
      </c>
      <c r="O17" s="39"/>
      <c r="P17" s="30">
        <f t="shared" si="2"/>
        <v>0.1206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21">
        <f t="shared" si="1"/>
        <v>11</v>
      </c>
      <c r="B18" s="22" t="s">
        <v>106</v>
      </c>
      <c r="C18" s="23" t="s">
        <v>107</v>
      </c>
      <c r="D18" s="24">
        <v>1.0</v>
      </c>
      <c r="E18" s="25" t="s">
        <v>108</v>
      </c>
      <c r="F18" s="25" t="s">
        <v>109</v>
      </c>
      <c r="G18" s="25" t="s">
        <v>110</v>
      </c>
      <c r="H18" s="26" t="s">
        <v>81</v>
      </c>
      <c r="I18" s="26" t="s">
        <v>81</v>
      </c>
      <c r="J18" s="25" t="s">
        <v>29</v>
      </c>
      <c r="K18" s="26" t="s">
        <v>111</v>
      </c>
      <c r="L18" s="27" t="s">
        <v>112</v>
      </c>
      <c r="M18" s="25" t="s">
        <v>81</v>
      </c>
      <c r="N18" s="28" t="s">
        <v>81</v>
      </c>
      <c r="O18" s="29"/>
      <c r="P18" s="30">
        <f t="shared" si="2"/>
        <v>0.15725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31">
        <f t="shared" si="1"/>
        <v>12</v>
      </c>
      <c r="B19" s="32" t="s">
        <v>113</v>
      </c>
      <c r="C19" s="33" t="s">
        <v>114</v>
      </c>
      <c r="D19" s="34">
        <v>1.0</v>
      </c>
      <c r="E19" s="35" t="s">
        <v>115</v>
      </c>
      <c r="F19" s="35" t="s">
        <v>116</v>
      </c>
      <c r="G19" s="35" t="s">
        <v>117</v>
      </c>
      <c r="H19" s="36" t="s">
        <v>81</v>
      </c>
      <c r="I19" s="36" t="s">
        <v>81</v>
      </c>
      <c r="J19" s="35" t="s">
        <v>118</v>
      </c>
      <c r="K19" s="36" t="s">
        <v>119</v>
      </c>
      <c r="L19" s="37" t="s">
        <v>120</v>
      </c>
      <c r="M19" s="35" t="s">
        <v>81</v>
      </c>
      <c r="N19" s="38" t="s">
        <v>81</v>
      </c>
      <c r="O19" s="39"/>
      <c r="P19" s="30">
        <f t="shared" si="2"/>
        <v>3.6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3.5" customHeight="1">
      <c r="A20" s="21">
        <f t="shared" si="1"/>
        <v>13</v>
      </c>
      <c r="B20" s="22" t="s">
        <v>121</v>
      </c>
      <c r="C20" s="23" t="s">
        <v>122</v>
      </c>
      <c r="D20" s="24">
        <v>2.0</v>
      </c>
      <c r="E20" s="25" t="s">
        <v>123</v>
      </c>
      <c r="F20" s="25" t="s">
        <v>27</v>
      </c>
      <c r="G20" s="25" t="s">
        <v>124</v>
      </c>
      <c r="H20" s="26" t="s">
        <v>81</v>
      </c>
      <c r="I20" s="26" t="s">
        <v>81</v>
      </c>
      <c r="J20" s="25" t="s">
        <v>29</v>
      </c>
      <c r="K20" s="26" t="s">
        <v>125</v>
      </c>
      <c r="L20" s="27" t="s">
        <v>126</v>
      </c>
      <c r="M20" s="25" t="s">
        <v>81</v>
      </c>
      <c r="N20" s="28" t="s">
        <v>81</v>
      </c>
      <c r="O20" s="29"/>
      <c r="P20" s="30">
        <f t="shared" si="2"/>
        <v>0.05768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31">
        <f t="shared" si="1"/>
        <v>14</v>
      </c>
      <c r="B21" s="32" t="s">
        <v>127</v>
      </c>
      <c r="C21" s="33" t="s">
        <v>128</v>
      </c>
      <c r="D21" s="34">
        <v>1.0</v>
      </c>
      <c r="E21" s="35" t="s">
        <v>129</v>
      </c>
      <c r="F21" s="35" t="s">
        <v>130</v>
      </c>
      <c r="G21" s="35" t="s">
        <v>131</v>
      </c>
      <c r="H21" s="36" t="s">
        <v>81</v>
      </c>
      <c r="I21" s="36" t="s">
        <v>81</v>
      </c>
      <c r="J21" s="35" t="s">
        <v>29</v>
      </c>
      <c r="K21" s="36" t="s">
        <v>132</v>
      </c>
      <c r="L21" s="37" t="s">
        <v>133</v>
      </c>
      <c r="M21" s="35" t="s">
        <v>81</v>
      </c>
      <c r="N21" s="38" t="s">
        <v>81</v>
      </c>
      <c r="O21" s="39"/>
      <c r="P21" s="30">
        <f t="shared" si="2"/>
        <v>0.4942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31">
        <f t="shared" si="1"/>
        <v>15</v>
      </c>
      <c r="B22" s="32" t="s">
        <v>134</v>
      </c>
      <c r="C22" s="33" t="s">
        <v>135</v>
      </c>
      <c r="D22" s="34">
        <v>1.0</v>
      </c>
      <c r="E22" s="35" t="s">
        <v>136</v>
      </c>
      <c r="F22" s="35" t="s">
        <v>130</v>
      </c>
      <c r="G22" s="35" t="s">
        <v>137</v>
      </c>
      <c r="H22" s="36" t="s">
        <v>81</v>
      </c>
      <c r="I22" s="36" t="s">
        <v>81</v>
      </c>
      <c r="J22" s="35" t="s">
        <v>29</v>
      </c>
      <c r="K22" s="36" t="s">
        <v>138</v>
      </c>
      <c r="L22" s="37" t="s">
        <v>139</v>
      </c>
      <c r="M22" s="35" t="s">
        <v>81</v>
      </c>
      <c r="N22" s="38" t="s">
        <v>81</v>
      </c>
      <c r="O22" s="39"/>
      <c r="P22" s="30">
        <f t="shared" si="2"/>
        <v>0.7778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21">
        <f t="shared" si="1"/>
        <v>16</v>
      </c>
      <c r="B23" s="22" t="s">
        <v>140</v>
      </c>
      <c r="C23" s="23" t="s">
        <v>141</v>
      </c>
      <c r="D23" s="24">
        <v>2.0</v>
      </c>
      <c r="E23" s="25" t="s">
        <v>142</v>
      </c>
      <c r="F23" s="25" t="s">
        <v>130</v>
      </c>
      <c r="G23" s="25" t="s">
        <v>143</v>
      </c>
      <c r="H23" s="26" t="s">
        <v>81</v>
      </c>
      <c r="I23" s="26" t="s">
        <v>81</v>
      </c>
      <c r="J23" s="25" t="s">
        <v>29</v>
      </c>
      <c r="K23" s="26" t="s">
        <v>144</v>
      </c>
      <c r="L23" s="27" t="s">
        <v>145</v>
      </c>
      <c r="M23" s="25" t="s">
        <v>81</v>
      </c>
      <c r="N23" s="28" t="s">
        <v>81</v>
      </c>
      <c r="O23" s="29"/>
      <c r="P23" s="30">
        <f t="shared" si="2"/>
        <v>1.2788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31">
        <f t="shared" si="1"/>
        <v>17</v>
      </c>
      <c r="B24" s="32" t="s">
        <v>146</v>
      </c>
      <c r="C24" s="33" t="s">
        <v>147</v>
      </c>
      <c r="D24" s="34">
        <v>1.0</v>
      </c>
      <c r="E24" s="35" t="s">
        <v>148</v>
      </c>
      <c r="F24" s="35" t="s">
        <v>149</v>
      </c>
      <c r="G24" s="35" t="s">
        <v>150</v>
      </c>
      <c r="H24" s="36" t="s">
        <v>151</v>
      </c>
      <c r="I24" s="36" t="s">
        <v>152</v>
      </c>
      <c r="J24" s="35" t="s">
        <v>29</v>
      </c>
      <c r="K24" s="36" t="s">
        <v>153</v>
      </c>
      <c r="L24" s="37" t="s">
        <v>154</v>
      </c>
      <c r="M24" s="35" t="s">
        <v>151</v>
      </c>
      <c r="N24" s="38" t="s">
        <v>152</v>
      </c>
      <c r="O24" s="39">
        <v>0.0925</v>
      </c>
      <c r="P24" s="30">
        <f t="shared" si="2"/>
        <v>0.4368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21">
        <f t="shared" si="1"/>
        <v>18</v>
      </c>
      <c r="B25" s="22" t="s">
        <v>155</v>
      </c>
      <c r="C25" s="23" t="s">
        <v>156</v>
      </c>
      <c r="D25" s="24">
        <v>1.0</v>
      </c>
      <c r="E25" s="25" t="s">
        <v>157</v>
      </c>
      <c r="F25" s="25" t="s">
        <v>158</v>
      </c>
      <c r="G25" s="25" t="s">
        <v>159</v>
      </c>
      <c r="H25" s="26" t="s">
        <v>81</v>
      </c>
      <c r="I25" s="26" t="s">
        <v>81</v>
      </c>
      <c r="J25" s="25" t="s">
        <v>29</v>
      </c>
      <c r="K25" s="26" t="s">
        <v>160</v>
      </c>
      <c r="L25" s="27" t="s">
        <v>161</v>
      </c>
      <c r="M25" s="25" t="s">
        <v>81</v>
      </c>
      <c r="N25" s="28" t="s">
        <v>81</v>
      </c>
      <c r="O25" s="29"/>
      <c r="P25" s="30">
        <f t="shared" si="2"/>
        <v>2.7434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31">
        <f t="shared" si="1"/>
        <v>19</v>
      </c>
      <c r="B26" s="32" t="s">
        <v>162</v>
      </c>
      <c r="C26" s="33" t="s">
        <v>163</v>
      </c>
      <c r="D26" s="34">
        <v>1.0</v>
      </c>
      <c r="E26" s="35" t="s">
        <v>164</v>
      </c>
      <c r="F26" s="35" t="s">
        <v>165</v>
      </c>
      <c r="G26" s="35" t="s">
        <v>166</v>
      </c>
      <c r="H26" s="36" t="s">
        <v>165</v>
      </c>
      <c r="I26" s="36" t="s">
        <v>166</v>
      </c>
      <c r="J26" s="35" t="s">
        <v>32</v>
      </c>
      <c r="K26" s="36" t="s">
        <v>167</v>
      </c>
      <c r="L26" s="37" t="s">
        <v>168</v>
      </c>
      <c r="M26" s="35" t="s">
        <v>29</v>
      </c>
      <c r="N26" s="38" t="s">
        <v>169</v>
      </c>
      <c r="O26" s="39">
        <v>0.73808</v>
      </c>
      <c r="P26" s="30">
        <f t="shared" si="2"/>
        <v>0.692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3.5" customHeight="1">
      <c r="A27" s="21">
        <f t="shared" si="1"/>
        <v>20</v>
      </c>
      <c r="B27" s="22" t="s">
        <v>170</v>
      </c>
      <c r="C27" s="23" t="s">
        <v>171</v>
      </c>
      <c r="D27" s="24">
        <v>1.0</v>
      </c>
      <c r="E27" s="25" t="s">
        <v>172</v>
      </c>
      <c r="F27" s="25" t="s">
        <v>173</v>
      </c>
      <c r="G27" s="25" t="s">
        <v>81</v>
      </c>
      <c r="H27" s="26" t="s">
        <v>81</v>
      </c>
      <c r="I27" s="26" t="s">
        <v>81</v>
      </c>
      <c r="J27" s="25" t="s">
        <v>81</v>
      </c>
      <c r="K27" s="26" t="s">
        <v>81</v>
      </c>
      <c r="L27" s="27" t="s">
        <v>81</v>
      </c>
      <c r="M27" s="25" t="s">
        <v>81</v>
      </c>
      <c r="N27" s="28" t="s">
        <v>81</v>
      </c>
      <c r="O27" s="29"/>
      <c r="P27" s="30">
        <f t="shared" si="2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31">
        <f t="shared" si="1"/>
        <v>21</v>
      </c>
      <c r="B28" s="32" t="s">
        <v>174</v>
      </c>
      <c r="C28" s="33" t="s">
        <v>175</v>
      </c>
      <c r="D28" s="34">
        <v>1.0</v>
      </c>
      <c r="E28" s="35" t="s">
        <v>176</v>
      </c>
      <c r="F28" s="35" t="s">
        <v>177</v>
      </c>
      <c r="G28" s="35" t="s">
        <v>178</v>
      </c>
      <c r="H28" s="36" t="s">
        <v>81</v>
      </c>
      <c r="I28" s="36" t="s">
        <v>81</v>
      </c>
      <c r="J28" s="35" t="s">
        <v>29</v>
      </c>
      <c r="K28" s="36" t="s">
        <v>179</v>
      </c>
      <c r="L28" s="37" t="s">
        <v>180</v>
      </c>
      <c r="M28" s="35" t="s">
        <v>81</v>
      </c>
      <c r="N28" s="38" t="s">
        <v>81</v>
      </c>
      <c r="O28" s="39"/>
      <c r="P28" s="30">
        <f t="shared" si="2"/>
        <v>0.07101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21">
        <f t="shared" si="1"/>
        <v>22</v>
      </c>
      <c r="B29" s="22" t="s">
        <v>181</v>
      </c>
      <c r="C29" s="23" t="s">
        <v>182</v>
      </c>
      <c r="D29" s="24">
        <v>1.0</v>
      </c>
      <c r="E29" s="25" t="s">
        <v>183</v>
      </c>
      <c r="F29" s="25" t="s">
        <v>184</v>
      </c>
      <c r="G29" s="25" t="s">
        <v>185</v>
      </c>
      <c r="H29" s="26" t="s">
        <v>81</v>
      </c>
      <c r="I29" s="26" t="s">
        <v>81</v>
      </c>
      <c r="J29" s="25" t="s">
        <v>186</v>
      </c>
      <c r="K29" s="26" t="s">
        <v>187</v>
      </c>
      <c r="L29" s="27" t="s">
        <v>188</v>
      </c>
      <c r="M29" s="25" t="s">
        <v>81</v>
      </c>
      <c r="N29" s="28" t="s">
        <v>81</v>
      </c>
      <c r="O29" s="29"/>
      <c r="P29" s="30">
        <f t="shared" si="2"/>
        <v>0.111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31">
        <f t="shared" si="1"/>
        <v>23</v>
      </c>
      <c r="B30" s="32" t="s">
        <v>189</v>
      </c>
      <c r="C30" s="33" t="s">
        <v>190</v>
      </c>
      <c r="D30" s="34">
        <v>3.0</v>
      </c>
      <c r="E30" s="35" t="s">
        <v>191</v>
      </c>
      <c r="F30" s="35" t="s">
        <v>192</v>
      </c>
      <c r="G30" s="35" t="s">
        <v>193</v>
      </c>
      <c r="H30" s="36" t="s">
        <v>47</v>
      </c>
      <c r="I30" s="36" t="s">
        <v>194</v>
      </c>
      <c r="J30" s="35" t="s">
        <v>29</v>
      </c>
      <c r="K30" s="36" t="s">
        <v>195</v>
      </c>
      <c r="L30" s="37" t="s">
        <v>196</v>
      </c>
      <c r="M30" s="35" t="s">
        <v>29</v>
      </c>
      <c r="N30" s="38" t="s">
        <v>197</v>
      </c>
      <c r="O30" s="39">
        <v>0.00149</v>
      </c>
      <c r="P30" s="30">
        <f t="shared" si="2"/>
        <v>0.00396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21">
        <f t="shared" si="1"/>
        <v>24</v>
      </c>
      <c r="B31" s="22" t="s">
        <v>198</v>
      </c>
      <c r="C31" s="23" t="s">
        <v>199</v>
      </c>
      <c r="D31" s="24">
        <v>3.0</v>
      </c>
      <c r="E31" s="25" t="s">
        <v>200</v>
      </c>
      <c r="F31" s="25" t="s">
        <v>37</v>
      </c>
      <c r="G31" s="25" t="s">
        <v>201</v>
      </c>
      <c r="H31" s="26" t="s">
        <v>202</v>
      </c>
      <c r="I31" s="26" t="s">
        <v>203</v>
      </c>
      <c r="J31" s="25" t="s">
        <v>29</v>
      </c>
      <c r="K31" s="26" t="s">
        <v>204</v>
      </c>
      <c r="L31" s="27" t="s">
        <v>205</v>
      </c>
      <c r="M31" s="25" t="s">
        <v>29</v>
      </c>
      <c r="N31" s="28" t="s">
        <v>206</v>
      </c>
      <c r="O31" s="29">
        <v>0.00233</v>
      </c>
      <c r="P31" s="30">
        <f t="shared" si="2"/>
        <v>0.0069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31">
        <f t="shared" si="1"/>
        <v>25</v>
      </c>
      <c r="B32" s="32" t="s">
        <v>207</v>
      </c>
      <c r="C32" s="33" t="s">
        <v>208</v>
      </c>
      <c r="D32" s="34">
        <v>2.0</v>
      </c>
      <c r="E32" s="35" t="s">
        <v>209</v>
      </c>
      <c r="F32" s="35" t="s">
        <v>47</v>
      </c>
      <c r="G32" s="35" t="s">
        <v>210</v>
      </c>
      <c r="H32" s="36" t="s">
        <v>202</v>
      </c>
      <c r="I32" s="36" t="s">
        <v>211</v>
      </c>
      <c r="J32" s="35" t="s">
        <v>29</v>
      </c>
      <c r="K32" s="36" t="s">
        <v>212</v>
      </c>
      <c r="L32" s="37" t="s">
        <v>213</v>
      </c>
      <c r="M32" s="35" t="s">
        <v>29</v>
      </c>
      <c r="N32" s="38" t="s">
        <v>214</v>
      </c>
      <c r="O32" s="39">
        <v>0.00352</v>
      </c>
      <c r="P32" s="30">
        <f t="shared" si="2"/>
        <v>0.00474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21">
        <f t="shared" si="1"/>
        <v>26</v>
      </c>
      <c r="B33" s="22" t="s">
        <v>215</v>
      </c>
      <c r="C33" s="23" t="s">
        <v>216</v>
      </c>
      <c r="D33" s="24">
        <v>2.0</v>
      </c>
      <c r="E33" s="25" t="s">
        <v>217</v>
      </c>
      <c r="F33" s="25" t="s">
        <v>47</v>
      </c>
      <c r="G33" s="25" t="s">
        <v>218</v>
      </c>
      <c r="H33" s="26" t="s">
        <v>202</v>
      </c>
      <c r="I33" s="26" t="s">
        <v>219</v>
      </c>
      <c r="J33" s="25" t="s">
        <v>29</v>
      </c>
      <c r="K33" s="26" t="s">
        <v>220</v>
      </c>
      <c r="L33" s="27" t="s">
        <v>221</v>
      </c>
      <c r="M33" s="25" t="s">
        <v>29</v>
      </c>
      <c r="N33" s="28" t="s">
        <v>222</v>
      </c>
      <c r="O33" s="29">
        <v>0.0048</v>
      </c>
      <c r="P33" s="30">
        <f t="shared" si="2"/>
        <v>0.0054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3.5" customHeight="1">
      <c r="A34" s="31">
        <f t="shared" si="1"/>
        <v>27</v>
      </c>
      <c r="B34" s="32" t="s">
        <v>223</v>
      </c>
      <c r="C34" s="33" t="s">
        <v>224</v>
      </c>
      <c r="D34" s="34">
        <v>4.0</v>
      </c>
      <c r="E34" s="35" t="s">
        <v>225</v>
      </c>
      <c r="F34" s="35" t="s">
        <v>47</v>
      </c>
      <c r="G34" s="35" t="s">
        <v>226</v>
      </c>
      <c r="H34" s="36" t="s">
        <v>37</v>
      </c>
      <c r="I34" s="36" t="s">
        <v>227</v>
      </c>
      <c r="J34" s="35" t="s">
        <v>29</v>
      </c>
      <c r="K34" s="36" t="s">
        <v>228</v>
      </c>
      <c r="L34" s="37" t="s">
        <v>229</v>
      </c>
      <c r="M34" s="35" t="s">
        <v>29</v>
      </c>
      <c r="N34" s="38" t="s">
        <v>230</v>
      </c>
      <c r="O34" s="39">
        <v>0.00242</v>
      </c>
      <c r="P34" s="30">
        <f t="shared" si="2"/>
        <v>0.00968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21">
        <f t="shared" si="1"/>
        <v>28</v>
      </c>
      <c r="B35" s="22" t="s">
        <v>231</v>
      </c>
      <c r="C35" s="23" t="s">
        <v>232</v>
      </c>
      <c r="D35" s="24">
        <v>1.0</v>
      </c>
      <c r="E35" s="25" t="s">
        <v>233</v>
      </c>
      <c r="F35" s="25" t="s">
        <v>192</v>
      </c>
      <c r="G35" s="25" t="s">
        <v>234</v>
      </c>
      <c r="H35" s="26" t="s">
        <v>81</v>
      </c>
      <c r="I35" s="26" t="s">
        <v>81</v>
      </c>
      <c r="J35" s="25" t="s">
        <v>29</v>
      </c>
      <c r="K35" s="26" t="s">
        <v>235</v>
      </c>
      <c r="L35" s="27" t="s">
        <v>236</v>
      </c>
      <c r="M35" s="25" t="s">
        <v>81</v>
      </c>
      <c r="N35" s="28" t="s">
        <v>81</v>
      </c>
      <c r="O35" s="29"/>
      <c r="P35" s="30">
        <f t="shared" si="2"/>
        <v>0.00233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31">
        <f t="shared" si="1"/>
        <v>29</v>
      </c>
      <c r="B36" s="32" t="s">
        <v>237</v>
      </c>
      <c r="C36" s="33" t="s">
        <v>238</v>
      </c>
      <c r="D36" s="34">
        <v>4.0</v>
      </c>
      <c r="E36" s="35" t="s">
        <v>239</v>
      </c>
      <c r="F36" s="35" t="s">
        <v>47</v>
      </c>
      <c r="G36" s="35" t="s">
        <v>240</v>
      </c>
      <c r="H36" s="36" t="s">
        <v>241</v>
      </c>
      <c r="I36" s="36" t="s">
        <v>242</v>
      </c>
      <c r="J36" s="35" t="s">
        <v>29</v>
      </c>
      <c r="K36" s="36" t="s">
        <v>243</v>
      </c>
      <c r="L36" s="37" t="s">
        <v>213</v>
      </c>
      <c r="M36" s="35" t="s">
        <v>29</v>
      </c>
      <c r="N36" s="38" t="s">
        <v>244</v>
      </c>
      <c r="O36" s="39">
        <v>0.0048</v>
      </c>
      <c r="P36" s="30">
        <f t="shared" si="2"/>
        <v>0.00948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21">
        <f t="shared" si="1"/>
        <v>30</v>
      </c>
      <c r="B37" s="22" t="s">
        <v>245</v>
      </c>
      <c r="C37" s="23" t="s">
        <v>246</v>
      </c>
      <c r="D37" s="24">
        <v>1.0</v>
      </c>
      <c r="E37" s="25" t="s">
        <v>247</v>
      </c>
      <c r="F37" s="25" t="s">
        <v>37</v>
      </c>
      <c r="G37" s="25" t="s">
        <v>248</v>
      </c>
      <c r="H37" s="26" t="s">
        <v>192</v>
      </c>
      <c r="I37" s="26" t="s">
        <v>249</v>
      </c>
      <c r="J37" s="25" t="s">
        <v>29</v>
      </c>
      <c r="K37" s="26" t="s">
        <v>250</v>
      </c>
      <c r="L37" s="27" t="s">
        <v>236</v>
      </c>
      <c r="M37" s="25" t="s">
        <v>29</v>
      </c>
      <c r="N37" s="28" t="s">
        <v>251</v>
      </c>
      <c r="O37" s="29">
        <v>0.00247</v>
      </c>
      <c r="P37" s="30">
        <f t="shared" si="2"/>
        <v>0.00233</v>
      </c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31">
        <f t="shared" si="1"/>
        <v>31</v>
      </c>
      <c r="B38" s="32" t="s">
        <v>252</v>
      </c>
      <c r="C38" s="33" t="s">
        <v>253</v>
      </c>
      <c r="D38" s="34">
        <v>2.0</v>
      </c>
      <c r="E38" s="35" t="s">
        <v>254</v>
      </c>
      <c r="F38" s="35" t="s">
        <v>255</v>
      </c>
      <c r="G38" s="35" t="s">
        <v>256</v>
      </c>
      <c r="H38" s="36" t="s">
        <v>202</v>
      </c>
      <c r="I38" s="36" t="s">
        <v>257</v>
      </c>
      <c r="J38" s="35" t="s">
        <v>29</v>
      </c>
      <c r="K38" s="36" t="s">
        <v>258</v>
      </c>
      <c r="L38" s="37" t="s">
        <v>259</v>
      </c>
      <c r="M38" s="35" t="s">
        <v>29</v>
      </c>
      <c r="N38" s="38" t="s">
        <v>260</v>
      </c>
      <c r="O38" s="39">
        <v>0.00352</v>
      </c>
      <c r="P38" s="30">
        <f t="shared" si="2"/>
        <v>0.00512</v>
      </c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21">
        <f t="shared" si="1"/>
        <v>32</v>
      </c>
      <c r="B39" s="22" t="s">
        <v>261</v>
      </c>
      <c r="C39" s="23" t="s">
        <v>262</v>
      </c>
      <c r="D39" s="24">
        <v>2.0</v>
      </c>
      <c r="E39" s="25" t="s">
        <v>263</v>
      </c>
      <c r="F39" s="25" t="s">
        <v>47</v>
      </c>
      <c r="G39" s="25" t="s">
        <v>264</v>
      </c>
      <c r="H39" s="26" t="s">
        <v>202</v>
      </c>
      <c r="I39" s="26" t="s">
        <v>265</v>
      </c>
      <c r="J39" s="25" t="s">
        <v>29</v>
      </c>
      <c r="K39" s="26" t="s">
        <v>266</v>
      </c>
      <c r="L39" s="27" t="s">
        <v>213</v>
      </c>
      <c r="M39" s="25" t="s">
        <v>29</v>
      </c>
      <c r="N39" s="28" t="s">
        <v>267</v>
      </c>
      <c r="O39" s="29">
        <v>0.00352</v>
      </c>
      <c r="P39" s="30">
        <f t="shared" si="2"/>
        <v>0.00474</v>
      </c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31">
        <f t="shared" si="1"/>
        <v>33</v>
      </c>
      <c r="B40" s="32" t="s">
        <v>268</v>
      </c>
      <c r="C40" s="33" t="s">
        <v>269</v>
      </c>
      <c r="D40" s="34">
        <v>1.0</v>
      </c>
      <c r="E40" s="35" t="s">
        <v>270</v>
      </c>
      <c r="F40" s="35" t="s">
        <v>47</v>
      </c>
      <c r="G40" s="35" t="s">
        <v>271</v>
      </c>
      <c r="H40" s="36" t="s">
        <v>202</v>
      </c>
      <c r="I40" s="36" t="s">
        <v>272</v>
      </c>
      <c r="J40" s="35" t="s">
        <v>29</v>
      </c>
      <c r="K40" s="36" t="s">
        <v>273</v>
      </c>
      <c r="L40" s="37" t="s">
        <v>213</v>
      </c>
      <c r="M40" s="35" t="s">
        <v>29</v>
      </c>
      <c r="N40" s="38" t="s">
        <v>274</v>
      </c>
      <c r="O40" s="39">
        <v>0.00384</v>
      </c>
      <c r="P40" s="30">
        <f t="shared" si="2"/>
        <v>0.00237</v>
      </c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3.5" customHeight="1">
      <c r="A41" s="21">
        <f t="shared" si="1"/>
        <v>34</v>
      </c>
      <c r="B41" s="22" t="s">
        <v>275</v>
      </c>
      <c r="C41" s="23" t="s">
        <v>276</v>
      </c>
      <c r="D41" s="24">
        <v>1.0</v>
      </c>
      <c r="E41" s="25" t="s">
        <v>277</v>
      </c>
      <c r="F41" s="25" t="s">
        <v>241</v>
      </c>
      <c r="G41" s="25" t="s">
        <v>278</v>
      </c>
      <c r="H41" s="26" t="s">
        <v>81</v>
      </c>
      <c r="I41" s="26" t="s">
        <v>81</v>
      </c>
      <c r="J41" s="25" t="s">
        <v>29</v>
      </c>
      <c r="K41" s="26" t="s">
        <v>279</v>
      </c>
      <c r="L41" s="27" t="s">
        <v>280</v>
      </c>
      <c r="M41" s="25" t="s">
        <v>81</v>
      </c>
      <c r="N41" s="28" t="s">
        <v>81</v>
      </c>
      <c r="O41" s="29"/>
      <c r="P41" s="30">
        <f t="shared" si="2"/>
        <v>0.45619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3.5" customHeight="1">
      <c r="A42" s="31">
        <f t="shared" si="1"/>
        <v>35</v>
      </c>
      <c r="B42" s="32" t="s">
        <v>281</v>
      </c>
      <c r="C42" s="33" t="s">
        <v>282</v>
      </c>
      <c r="D42" s="34">
        <v>1.0</v>
      </c>
      <c r="E42" s="35" t="s">
        <v>283</v>
      </c>
      <c r="F42" s="35" t="s">
        <v>284</v>
      </c>
      <c r="G42" s="35" t="s">
        <v>285</v>
      </c>
      <c r="H42" s="36" t="s">
        <v>81</v>
      </c>
      <c r="I42" s="36" t="s">
        <v>81</v>
      </c>
      <c r="J42" s="35" t="s">
        <v>29</v>
      </c>
      <c r="K42" s="36" t="s">
        <v>286</v>
      </c>
      <c r="L42" s="37" t="s">
        <v>287</v>
      </c>
      <c r="M42" s="35" t="s">
        <v>81</v>
      </c>
      <c r="N42" s="38" t="s">
        <v>81</v>
      </c>
      <c r="O42" s="39"/>
      <c r="P42" s="30">
        <f t="shared" si="2"/>
        <v>0.16188</v>
      </c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21">
        <f t="shared" si="1"/>
        <v>36</v>
      </c>
      <c r="B43" s="22" t="s">
        <v>288</v>
      </c>
      <c r="C43" s="23" t="s">
        <v>289</v>
      </c>
      <c r="D43" s="24">
        <v>1.0</v>
      </c>
      <c r="E43" s="25" t="s">
        <v>290</v>
      </c>
      <c r="F43" s="25" t="s">
        <v>291</v>
      </c>
      <c r="G43" s="25" t="s">
        <v>292</v>
      </c>
      <c r="H43" s="26" t="s">
        <v>81</v>
      </c>
      <c r="I43" s="26" t="s">
        <v>81</v>
      </c>
      <c r="J43" s="25" t="s">
        <v>29</v>
      </c>
      <c r="K43" s="26" t="s">
        <v>293</v>
      </c>
      <c r="L43" s="27" t="s">
        <v>294</v>
      </c>
      <c r="M43" s="25" t="s">
        <v>81</v>
      </c>
      <c r="N43" s="28" t="s">
        <v>81</v>
      </c>
      <c r="O43" s="29"/>
      <c r="P43" s="30">
        <f t="shared" si="2"/>
        <v>1.7136</v>
      </c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3.5" customHeight="1">
      <c r="A44" s="31">
        <f t="shared" si="1"/>
        <v>37</v>
      </c>
      <c r="B44" s="32" t="s">
        <v>295</v>
      </c>
      <c r="C44" s="33" t="s">
        <v>296</v>
      </c>
      <c r="D44" s="34">
        <v>1.0</v>
      </c>
      <c r="E44" s="35" t="s">
        <v>297</v>
      </c>
      <c r="F44" s="35" t="s">
        <v>298</v>
      </c>
      <c r="G44" s="35" t="s">
        <v>299</v>
      </c>
      <c r="H44" s="36" t="s">
        <v>81</v>
      </c>
      <c r="I44" s="36" t="s">
        <v>81</v>
      </c>
      <c r="J44" s="35" t="s">
        <v>29</v>
      </c>
      <c r="K44" s="36" t="s">
        <v>300</v>
      </c>
      <c r="L44" s="37" t="s">
        <v>301</v>
      </c>
      <c r="M44" s="35" t="s">
        <v>81</v>
      </c>
      <c r="N44" s="38" t="s">
        <v>81</v>
      </c>
      <c r="O44" s="39"/>
      <c r="P44" s="30">
        <f t="shared" si="2"/>
        <v>0.76</v>
      </c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3.5" customHeight="1">
      <c r="A45" s="21">
        <f t="shared" si="1"/>
        <v>38</v>
      </c>
      <c r="B45" s="22" t="s">
        <v>302</v>
      </c>
      <c r="C45" s="23" t="s">
        <v>303</v>
      </c>
      <c r="D45" s="24">
        <v>2.0</v>
      </c>
      <c r="E45" s="25" t="s">
        <v>304</v>
      </c>
      <c r="F45" s="25" t="s">
        <v>284</v>
      </c>
      <c r="G45" s="25" t="s">
        <v>305</v>
      </c>
      <c r="H45" s="26" t="s">
        <v>306</v>
      </c>
      <c r="I45" s="26" t="s">
        <v>307</v>
      </c>
      <c r="J45" s="25" t="s">
        <v>29</v>
      </c>
      <c r="K45" s="26" t="s">
        <v>308</v>
      </c>
      <c r="L45" s="27" t="s">
        <v>309</v>
      </c>
      <c r="M45" s="25" t="s">
        <v>29</v>
      </c>
      <c r="N45" s="28" t="s">
        <v>310</v>
      </c>
      <c r="O45" s="29">
        <v>0.07022</v>
      </c>
      <c r="P45" s="30">
        <f t="shared" si="2"/>
        <v>0.09772</v>
      </c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3.5" customHeight="1">
      <c r="A46" s="31">
        <f t="shared" si="1"/>
        <v>39</v>
      </c>
      <c r="B46" s="32" t="s">
        <v>311</v>
      </c>
      <c r="C46" s="33" t="s">
        <v>312</v>
      </c>
      <c r="D46" s="34">
        <v>1.0</v>
      </c>
      <c r="E46" s="35" t="s">
        <v>313</v>
      </c>
      <c r="F46" s="35" t="s">
        <v>284</v>
      </c>
      <c r="G46" s="35" t="s">
        <v>314</v>
      </c>
      <c r="H46" s="36" t="s">
        <v>81</v>
      </c>
      <c r="I46" s="36" t="s">
        <v>81</v>
      </c>
      <c r="J46" s="35" t="s">
        <v>29</v>
      </c>
      <c r="K46" s="36" t="s">
        <v>315</v>
      </c>
      <c r="L46" s="37" t="s">
        <v>316</v>
      </c>
      <c r="M46" s="35" t="s">
        <v>81</v>
      </c>
      <c r="N46" s="38" t="s">
        <v>81</v>
      </c>
      <c r="O46" s="39"/>
      <c r="P46" s="30">
        <f t="shared" si="2"/>
        <v>0.1305</v>
      </c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3.5" customHeight="1">
      <c r="A47" s="21">
        <f t="shared" si="1"/>
        <v>40</v>
      </c>
      <c r="B47" s="22" t="s">
        <v>317</v>
      </c>
      <c r="C47" s="23" t="s">
        <v>318</v>
      </c>
      <c r="D47" s="24">
        <v>1.0</v>
      </c>
      <c r="E47" s="25" t="s">
        <v>319</v>
      </c>
      <c r="F47" s="25" t="s">
        <v>298</v>
      </c>
      <c r="G47" s="25" t="s">
        <v>320</v>
      </c>
      <c r="H47" s="26" t="str">
        <f>HYPERLINK("https://octopart-clicks.com/click/altium?manufacturer=Microchip&amp;mpn=MCP3208-BI%2FSL&amp;seller=Mouser&amp;sku=579-MCP3208-BI%2FSL&amp;country=US&amp;channel=BOM%20Report&amp;","Microchip")</f>
        <v>Microchip</v>
      </c>
      <c r="I47" s="26" t="str">
        <f>HYPERLINK("https://octopart-clicks.com/click/altium?manufacturer=Microchip&amp;mpn=MCP3208-BI%2FSL&amp;seller=Mouser&amp;sku=579-MCP3208-BI%2FSL&amp;country=US&amp;channel=BOM%20Report&amp;ref=man&amp;","MCP3208-BI/SL")</f>
        <v>MCP3208-BI/SL</v>
      </c>
      <c r="J47" s="25" t="s">
        <v>29</v>
      </c>
      <c r="K47" s="26" t="str">
        <f>HYPERLINK("https://octopart-clicks.com/click/altium?manufacturer=Microchip&amp;mpn=MCP3208-BI%2FSL&amp;seller=Mouser&amp;sku=579-MCP3208-BI%2FSL&amp;country=US&amp;channel=BOM%20Report&amp;ref=supplier&amp;","MCP3208-BI/SL-ND")</f>
        <v>MCP3208-BI/SL-ND</v>
      </c>
      <c r="L47" s="27" t="s">
        <v>321</v>
      </c>
      <c r="M47" s="25" t="s">
        <v>81</v>
      </c>
      <c r="N47" s="28" t="str">
        <f>HYPERLINK("https://octopart-clicks.com/click/altium?manufacturer=Microchip&amp;mpn=MCP3208-BI%2FSL&amp;seller=Mouser&amp;sku=579-MCP3208-BI%2FSL&amp;country=US&amp;channel=BOM%20Report&amp;ref=supplier&amp;","https://octopart-clicks.com/click/altium?manufacturer=Microchip&amp;mpn=MCP3208-BI%2FSL&amp;seller=Mouser&amp;sku=579-MCP3208-BI%2FSL&amp;country=US&amp;channel=BOM%20Report&amp;ref=supplier&amp;")</f>
        <v>https://octopart-clicks.com/click/altium?manufacturer=Microchip&amp;mpn=MCP3208-BI%2FSL&amp;seller=Mouser&amp;sku=579-MCP3208-BI%2FSL&amp;country=US&amp;channel=BOM%20Report&amp;ref=supplier&amp;</v>
      </c>
      <c r="O47" s="29"/>
      <c r="P47" s="30">
        <f t="shared" si="2"/>
        <v>3.29</v>
      </c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3.5" customHeight="1">
      <c r="A48" s="31">
        <f t="shared" si="1"/>
        <v>41</v>
      </c>
      <c r="B48" s="32" t="s">
        <v>322</v>
      </c>
      <c r="C48" s="33" t="s">
        <v>323</v>
      </c>
      <c r="D48" s="34">
        <v>1.0</v>
      </c>
      <c r="E48" s="35" t="s">
        <v>324</v>
      </c>
      <c r="F48" s="35" t="s">
        <v>291</v>
      </c>
      <c r="G48" s="35" t="s">
        <v>325</v>
      </c>
      <c r="H48" s="36" t="s">
        <v>81</v>
      </c>
      <c r="I48" s="36" t="s">
        <v>81</v>
      </c>
      <c r="J48" s="35" t="s">
        <v>29</v>
      </c>
      <c r="K48" s="36" t="s">
        <v>326</v>
      </c>
      <c r="L48" s="37" t="s">
        <v>327</v>
      </c>
      <c r="M48" s="35" t="s">
        <v>81</v>
      </c>
      <c r="N48" s="38" t="s">
        <v>81</v>
      </c>
      <c r="O48" s="39"/>
      <c r="P48" s="30">
        <f t="shared" si="2"/>
        <v>1.11</v>
      </c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3.5" customHeight="1">
      <c r="A49" s="21">
        <f t="shared" si="1"/>
        <v>42</v>
      </c>
      <c r="B49" s="22" t="s">
        <v>328</v>
      </c>
      <c r="C49" s="23" t="s">
        <v>329</v>
      </c>
      <c r="D49" s="24">
        <v>1.0</v>
      </c>
      <c r="E49" s="25" t="s">
        <v>330</v>
      </c>
      <c r="F49" s="25" t="s">
        <v>331</v>
      </c>
      <c r="G49" s="25" t="s">
        <v>332</v>
      </c>
      <c r="H49" s="26" t="s">
        <v>81</v>
      </c>
      <c r="I49" s="26" t="s">
        <v>81</v>
      </c>
      <c r="J49" s="25" t="s">
        <v>29</v>
      </c>
      <c r="K49" s="26" t="s">
        <v>333</v>
      </c>
      <c r="L49" s="27" t="s">
        <v>334</v>
      </c>
      <c r="M49" s="25" t="s">
        <v>81</v>
      </c>
      <c r="N49" s="28" t="s">
        <v>81</v>
      </c>
      <c r="O49" s="29"/>
      <c r="P49" s="30">
        <f t="shared" si="2"/>
        <v>0.3762</v>
      </c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 t="s">
        <v>335</v>
      </c>
      <c r="P50" s="3">
        <f>SUM(P8:P49)</f>
        <v>19.24868</v>
      </c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0" customHeight="1">
      <c r="A52" s="5"/>
      <c r="B52" s="5"/>
      <c r="C52" s="5"/>
      <c r="D52" s="5"/>
      <c r="E52" s="5"/>
      <c r="F52" s="5"/>
      <c r="G52" s="5"/>
      <c r="H52" s="5" t="s">
        <v>336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0" customHeight="1">
      <c r="A63" s="5"/>
      <c r="B63" s="5"/>
      <c r="C63" s="5"/>
      <c r="D63" s="5"/>
      <c r="E63" s="5"/>
      <c r="F63" s="5"/>
      <c r="G63" s="5"/>
      <c r="H63" s="20"/>
      <c r="I63" s="20"/>
      <c r="J63" s="10"/>
      <c r="K63" s="1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0" customHeight="1">
      <c r="A64" s="5"/>
      <c r="B64" s="5"/>
      <c r="C64" s="5"/>
      <c r="D64" s="5"/>
      <c r="E64" s="5"/>
      <c r="F64" s="5"/>
      <c r="G64" s="5"/>
      <c r="H64" s="40"/>
      <c r="I64" s="40"/>
      <c r="J64" s="4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0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0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0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0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0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0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0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0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0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0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0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0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0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0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0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0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0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0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0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0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0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0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0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0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0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0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0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0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0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0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0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0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0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0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0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0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0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0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0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0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0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0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0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0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0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0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0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0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0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0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0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0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0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0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0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0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0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0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0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0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0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0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0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0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0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0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0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0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0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0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0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0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0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0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0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0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0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0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0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0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0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0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0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0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0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0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0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0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0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0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0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0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0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0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0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0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0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0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0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0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0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0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0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0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0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0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0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0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0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0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0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0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0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0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0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0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0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0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0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0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0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0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0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0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0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0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0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0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0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0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0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0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0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0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0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0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0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0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0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0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0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0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0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0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0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0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0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0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0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0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0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0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0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0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0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0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0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0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0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0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0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0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0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0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0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0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0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0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0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0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0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0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0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0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0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0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0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0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0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0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0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0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0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0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0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0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0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0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0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0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0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0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0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0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0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0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0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0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0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0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0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0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0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0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0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0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0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0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0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0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0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0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0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0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0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0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0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0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0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0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0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0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0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0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0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0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0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0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0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0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0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0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0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0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0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0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0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0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0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0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0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0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0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0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0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0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0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0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0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0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0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0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0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0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0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0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0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0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0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0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0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0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0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0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0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0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0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0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0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0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0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0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0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0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0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0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0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0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0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0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0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0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0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0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0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0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0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0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0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0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0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0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0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0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0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0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0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0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0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0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0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0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0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0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0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0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0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0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0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0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0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0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0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0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0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0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0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0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0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0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0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0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0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0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0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0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0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0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0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0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0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0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0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0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0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0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0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0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0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0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0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0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0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0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0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0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0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0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0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0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0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0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0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0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0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0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0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0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0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0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0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0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0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0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0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0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0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0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0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0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0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0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0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0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0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0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0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0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0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0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0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0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0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0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0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0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0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0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0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0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0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0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0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0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0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0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0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0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0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0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0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0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0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0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0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0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0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0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0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0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0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0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0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0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0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0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0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0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0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0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0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0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0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0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0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0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0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0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0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0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0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0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0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0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0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0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0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0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0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0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0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0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0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0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0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0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0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0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0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0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0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0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0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0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0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0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0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0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0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0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0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0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0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0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0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0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0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0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0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0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0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0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0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0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0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0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0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0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0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0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0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0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0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0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0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0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0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0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0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0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0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0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0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0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0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0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0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0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0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0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0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0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0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0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0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0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0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0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0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0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0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0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0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0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0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0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0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0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0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0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0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0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0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0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0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0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0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0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0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0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0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0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0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0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0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0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0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0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0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0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0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0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0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0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0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0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0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0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0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0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0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0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0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0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0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0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0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0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0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0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0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0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0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0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0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0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0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0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0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0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0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0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0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0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0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0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0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0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0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0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0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0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0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0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0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0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0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0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0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0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0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0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0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0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0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0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0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0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0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0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0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0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0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0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0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0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0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0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0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0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0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0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0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0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0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0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0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0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0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0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0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0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0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0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0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0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0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0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0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0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0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0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0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0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0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0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0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0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0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0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0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0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0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0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0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0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0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0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0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0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0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0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0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0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0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0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0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0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0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0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0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0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0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0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0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0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0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0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0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0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0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0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0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0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0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0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0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0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0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0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0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0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0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0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0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0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0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0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0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0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0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0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0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0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0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0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0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0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0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0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0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0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0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0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0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0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0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0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0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0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0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0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0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0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0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0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0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0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0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0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0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0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0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0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0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0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0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0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0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0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0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0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0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0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0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0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0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0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0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0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0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0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0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0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0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0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0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0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0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0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0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0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0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0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0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0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0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0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0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0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0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0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0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0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0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0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0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0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0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0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0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0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0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0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0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0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0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0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0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0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0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0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0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0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0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0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0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0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0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0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0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0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0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0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0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0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0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0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0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0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0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0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0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0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0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0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0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0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0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0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0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0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0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0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0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0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0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0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0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0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0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0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0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0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0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0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0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0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0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0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0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0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0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0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0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0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0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0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0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0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0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0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0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0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0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0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0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0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0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0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0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0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0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0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0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0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0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0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0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0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0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0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0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0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0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0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0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0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0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0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0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0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0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0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0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0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0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0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0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0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0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0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0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0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0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0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0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0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0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0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0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0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0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0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0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0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0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0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0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0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0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0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0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0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0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0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0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0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0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0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0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0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0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0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0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0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0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0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0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0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0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0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0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A1:E1"/>
    <mergeCell ref="A2:E2"/>
    <mergeCell ref="A3:E3"/>
    <mergeCell ref="A4:E4"/>
  </mergeCells>
  <drawing r:id="rId1"/>
</worksheet>
</file>